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eb\Desktop\"/>
    </mc:Choice>
  </mc:AlternateContent>
  <xr:revisionPtr revIDLastSave="0" documentId="8_{1FB609E7-2CEB-4219-9513-39D30CC80EB6}" xr6:coauthVersionLast="45" xr6:coauthVersionMax="45" xr10:uidLastSave="{00000000-0000-0000-0000-000000000000}"/>
  <bookViews>
    <workbookView xWindow="-110" yWindow="-110" windowWidth="19420" windowHeight="10420" xr2:uid="{B73200B6-3B01-4F76-A485-2632F4BCB98B}"/>
  </bookViews>
  <sheets>
    <sheet name="Sheet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3" i="1" l="1"/>
  <c r="G119" i="1"/>
  <c r="G113" i="1"/>
  <c r="D123" i="1"/>
  <c r="D119" i="1"/>
  <c r="D113" i="1"/>
  <c r="D125" i="1" l="1"/>
  <c r="D127" i="1" s="1"/>
  <c r="D129" i="1" s="1"/>
  <c r="G125" i="1"/>
  <c r="G127" i="1" s="1"/>
  <c r="G129" i="1" s="1"/>
  <c r="C84" i="1"/>
  <c r="E71" i="1"/>
  <c r="E55" i="1" l="1"/>
  <c r="C55" i="1"/>
  <c r="C61" i="1" s="1"/>
  <c r="C60" i="1" l="1"/>
  <c r="D60" i="1" s="1"/>
  <c r="C62" i="1" s="1"/>
  <c r="C65" i="1" s="1"/>
  <c r="E74" i="1"/>
  <c r="E84" i="1" s="1"/>
</calcChain>
</file>

<file path=xl/sharedStrings.xml><?xml version="1.0" encoding="utf-8"?>
<sst xmlns="http://schemas.openxmlformats.org/spreadsheetml/2006/main" count="80" uniqueCount="64">
  <si>
    <t>Bilagsnr.</t>
  </si>
  <si>
    <t>Beskrivelse</t>
  </si>
  <si>
    <t>Debet</t>
  </si>
  <si>
    <t>Bank</t>
  </si>
  <si>
    <t>Kredit</t>
  </si>
  <si>
    <t>Regnskabspost</t>
  </si>
  <si>
    <t>Årsafstemning</t>
  </si>
  <si>
    <t>Bank primo</t>
  </si>
  <si>
    <t>Bank ultimo</t>
  </si>
  <si>
    <t>Bank ultimo ifølge Basisbank</t>
  </si>
  <si>
    <t>Difference</t>
  </si>
  <si>
    <t>Indtægter 2019</t>
  </si>
  <si>
    <t>Udgifter 2019</t>
  </si>
  <si>
    <t>Ørsted Promenaden 124Y</t>
  </si>
  <si>
    <t>PBS overførsel</t>
  </si>
  <si>
    <t>JN Ejendomsdrift 2015437</t>
  </si>
  <si>
    <t>JN Ejendomsdrift 2015426</t>
  </si>
  <si>
    <t xml:space="preserve"> PBS overførsel</t>
  </si>
  <si>
    <t>Gjensidige forsikring</t>
  </si>
  <si>
    <t>JN Ejendomsdrift 2015519</t>
  </si>
  <si>
    <t>JN Ejendomsdrift 2015510</t>
  </si>
  <si>
    <t xml:space="preserve">Ørsted  </t>
  </si>
  <si>
    <t>JN Ejendomsdrift 2015599</t>
  </si>
  <si>
    <t>JN Ejendomsdrift 2015600</t>
  </si>
  <si>
    <t>BS GF Solsikkehusene</t>
  </si>
  <si>
    <t>JN Ejendomsdrift 2015689</t>
  </si>
  <si>
    <t>Ørsted Promenaden</t>
  </si>
  <si>
    <t>Gebyrer iflg nota</t>
  </si>
  <si>
    <t>Ørsted GIRO 12786689</t>
  </si>
  <si>
    <t>PBS / afregning basisbank</t>
  </si>
  <si>
    <t xml:space="preserve">Fra basisbank 26000- 125,85 tidligere trukket </t>
  </si>
  <si>
    <t>Nets Faktura</t>
  </si>
  <si>
    <t>BS GF solsikkehusene</t>
  </si>
  <si>
    <t>Gebyrer iflg nota+B26B28:B32</t>
  </si>
  <si>
    <t>JN vintervedligehold</t>
  </si>
  <si>
    <t>Ørsted A/S</t>
  </si>
  <si>
    <t>NS Gartner 3525303</t>
  </si>
  <si>
    <t>Willis forsikring</t>
  </si>
  <si>
    <t>Indtægter/udgifter opdelt pr. art</t>
  </si>
  <si>
    <t>Renteindtægt</t>
  </si>
  <si>
    <t>Diverse udgifter</t>
  </si>
  <si>
    <t>Kontingent på års basis</t>
  </si>
  <si>
    <t>Møder og generalforsamling, sommerfest</t>
  </si>
  <si>
    <t>NETS</t>
  </si>
  <si>
    <t>Ørsted</t>
  </si>
  <si>
    <t>Vedligeholdelse af vinter</t>
  </si>
  <si>
    <t>Vedligeholdelse af sommer</t>
  </si>
  <si>
    <t>Forsikring</t>
  </si>
  <si>
    <t>Budget 2019</t>
  </si>
  <si>
    <t>Kontingent</t>
  </si>
  <si>
    <t xml:space="preserve">Indtægt fra ejendomsmægler </t>
  </si>
  <si>
    <t>Indtægter i alt</t>
  </si>
  <si>
    <t>Fornyelse</t>
  </si>
  <si>
    <t>Forsikringer</t>
  </si>
  <si>
    <t>Fællesarealer i alt</t>
  </si>
  <si>
    <t>Møder, generalforsamling, sommerfest</t>
  </si>
  <si>
    <t>Returkontingent til bestyrelse</t>
  </si>
  <si>
    <t>Administration i alt</t>
  </si>
  <si>
    <t>NETS, inkl. oprettelsesgebyr</t>
  </si>
  <si>
    <t>Finansielle poster i alt</t>
  </si>
  <si>
    <t>Udgifter i alt</t>
  </si>
  <si>
    <t>Balance</t>
  </si>
  <si>
    <t>Henføres til løbende større udgifter/renovering (opsparing)</t>
  </si>
  <si>
    <t>Budget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</si>
</sst>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name val="Verdana"/>
      <family val="2"/>
    </font>
    <font>
      <sz val="10"/>
      <name val="Times New Roman"/>
      <family val="1"/>
    </font>
    <font>
      <sz val="10"/>
      <name val="Verdana"/>
      <family val="2"/>
    </font>
    <font>
      <i/>
      <sz val="10"/>
      <name val="Times New Roman"/>
      <family val="1"/>
    </font>
    <font>
      <sz val="10"/>
      <name val="Verdana"/>
    </font>
    <font>
      <i/>
      <sz val="10"/>
      <name val="Verdana"/>
      <family val="2"/>
    </font>
    <font>
      <sz val="11"/>
      <color theme="1"/>
      <name val="Calibri"/>
      <family val="2"/>
      <scheme val="minor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4" fontId="0" fillId="0" borderId="0" xfId="0" applyNumberFormat="1"/>
    <xf numFmtId="0" fontId="3" fillId="0" borderId="0" xfId="0" applyFont="1" applyAlignment="1">
      <alignment horizontal="left" vertical="top" wrapText="1"/>
    </xf>
    <xf numFmtId="4" fontId="4" fillId="0" borderId="0" xfId="0" applyNumberFormat="1" applyFont="1"/>
    <xf numFmtId="0" fontId="5" fillId="0" borderId="0" xfId="0" applyFont="1" applyAlignment="1">
      <alignment horizontal="left" vertical="top" wrapText="1"/>
    </xf>
    <xf numFmtId="4" fontId="6" fillId="0" borderId="0" xfId="0" applyNumberFormat="1" applyFont="1"/>
    <xf numFmtId="4" fontId="2" fillId="0" borderId="0" xfId="0" applyNumberFormat="1" applyFont="1"/>
    <xf numFmtId="4" fontId="2" fillId="0" borderId="2" xfId="0" applyNumberFormat="1" applyFont="1" applyBorder="1"/>
    <xf numFmtId="4" fontId="7" fillId="0" borderId="3" xfId="0" applyNumberFormat="1" applyFont="1" applyBorder="1"/>
    <xf numFmtId="4" fontId="2" fillId="0" borderId="4" xfId="0" applyNumberFormat="1" applyFont="1" applyBorder="1"/>
    <xf numFmtId="4" fontId="3" fillId="0" borderId="0" xfId="0" applyNumberFormat="1" applyFont="1"/>
    <xf numFmtId="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4" fontId="4" fillId="0" borderId="0" xfId="1" applyNumberFormat="1" applyFont="1"/>
    <xf numFmtId="4" fontId="2" fillId="0" borderId="2" xfId="1" applyNumberFormat="1" applyFont="1" applyBorder="1"/>
    <xf numFmtId="4" fontId="2" fillId="0" borderId="0" xfId="1" applyNumberFormat="1" applyFont="1"/>
    <xf numFmtId="4" fontId="2" fillId="0" borderId="3" xfId="1" applyNumberFormat="1" applyFont="1" applyBorder="1"/>
    <xf numFmtId="4" fontId="2" fillId="0" borderId="0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CB641-542C-4475-B648-F5E2DED82419}">
  <dimension ref="A2:H131"/>
  <sheetViews>
    <sheetView tabSelected="1" topLeftCell="A85" workbookViewId="0">
      <selection activeCell="A95" sqref="A95:XFD95"/>
    </sheetView>
  </sheetViews>
  <sheetFormatPr defaultRowHeight="14.5" x14ac:dyDescent="0.35"/>
  <cols>
    <col min="2" max="2" width="38.26953125" customWidth="1"/>
    <col min="3" max="3" width="16" customWidth="1"/>
    <col min="4" max="4" width="21" customWidth="1"/>
    <col min="5" max="5" width="14.90625" customWidth="1"/>
    <col min="7" max="7" width="15" customWidth="1"/>
  </cols>
  <sheetData>
    <row r="2" spans="1:8" x14ac:dyDescent="0.35">
      <c r="A2" s="1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/>
      <c r="G2" s="2" t="s">
        <v>5</v>
      </c>
      <c r="H2" s="5"/>
    </row>
    <row r="3" spans="1:8" x14ac:dyDescent="0.35">
      <c r="B3" t="s">
        <v>13</v>
      </c>
      <c r="C3">
        <v>303.64999999999998</v>
      </c>
    </row>
    <row r="4" spans="1:8" x14ac:dyDescent="0.35">
      <c r="B4" t="s">
        <v>14</v>
      </c>
      <c r="C4">
        <v>212.1</v>
      </c>
    </row>
    <row r="5" spans="1:8" x14ac:dyDescent="0.35">
      <c r="E5">
        <v>500</v>
      </c>
    </row>
    <row r="6" spans="1:8" x14ac:dyDescent="0.35">
      <c r="B6" t="s">
        <v>24</v>
      </c>
      <c r="E6">
        <v>25750</v>
      </c>
    </row>
    <row r="7" spans="1:8" x14ac:dyDescent="0.35">
      <c r="B7" t="s">
        <v>16</v>
      </c>
      <c r="C7">
        <v>625</v>
      </c>
    </row>
    <row r="8" spans="1:8" x14ac:dyDescent="0.35">
      <c r="E8">
        <v>500</v>
      </c>
    </row>
    <row r="9" spans="1:8" x14ac:dyDescent="0.35">
      <c r="E9">
        <v>500</v>
      </c>
    </row>
    <row r="10" spans="1:8" x14ac:dyDescent="0.35">
      <c r="E10">
        <v>500</v>
      </c>
    </row>
    <row r="11" spans="1:8" x14ac:dyDescent="0.35">
      <c r="B11" t="s">
        <v>15</v>
      </c>
      <c r="C11">
        <v>4663.3500000000004</v>
      </c>
    </row>
    <row r="12" spans="1:8" x14ac:dyDescent="0.35">
      <c r="E12">
        <v>500</v>
      </c>
    </row>
    <row r="13" spans="1:8" x14ac:dyDescent="0.35">
      <c r="E13">
        <v>500</v>
      </c>
    </row>
    <row r="14" spans="1:8" x14ac:dyDescent="0.35">
      <c r="B14" t="s">
        <v>13</v>
      </c>
      <c r="C14">
        <v>306.48</v>
      </c>
    </row>
    <row r="15" spans="1:8" x14ac:dyDescent="0.35">
      <c r="B15" t="s">
        <v>17</v>
      </c>
      <c r="C15">
        <v>1.25</v>
      </c>
    </row>
    <row r="16" spans="1:8" x14ac:dyDescent="0.35">
      <c r="B16" t="s">
        <v>18</v>
      </c>
      <c r="C16">
        <v>5237</v>
      </c>
    </row>
    <row r="17" spans="2:5" x14ac:dyDescent="0.35">
      <c r="B17" t="s">
        <v>20</v>
      </c>
      <c r="C17">
        <v>625</v>
      </c>
    </row>
    <row r="18" spans="2:5" x14ac:dyDescent="0.35">
      <c r="B18" t="s">
        <v>19</v>
      </c>
      <c r="C18">
        <v>18523.310000000001</v>
      </c>
    </row>
    <row r="19" spans="2:5" x14ac:dyDescent="0.35">
      <c r="B19" t="s">
        <v>21</v>
      </c>
      <c r="C19">
        <v>305.92</v>
      </c>
    </row>
    <row r="20" spans="2:5" x14ac:dyDescent="0.35">
      <c r="B20" t="s">
        <v>22</v>
      </c>
      <c r="C20">
        <v>3344.23</v>
      </c>
    </row>
    <row r="21" spans="2:5" x14ac:dyDescent="0.35">
      <c r="B21" t="s">
        <v>23</v>
      </c>
      <c r="C21">
        <v>625</v>
      </c>
    </row>
    <row r="22" spans="2:5" x14ac:dyDescent="0.35">
      <c r="B22" t="s">
        <v>13</v>
      </c>
      <c r="C22">
        <v>274.61</v>
      </c>
    </row>
    <row r="23" spans="2:5" x14ac:dyDescent="0.35">
      <c r="B23" t="s">
        <v>17</v>
      </c>
      <c r="C23">
        <v>208.8</v>
      </c>
    </row>
    <row r="24" spans="2:5" x14ac:dyDescent="0.35">
      <c r="B24" t="s">
        <v>24</v>
      </c>
      <c r="E24">
        <v>26250</v>
      </c>
    </row>
    <row r="25" spans="2:5" x14ac:dyDescent="0.35">
      <c r="E25">
        <v>500</v>
      </c>
    </row>
    <row r="26" spans="2:5" x14ac:dyDescent="0.35">
      <c r="E26">
        <v>500</v>
      </c>
    </row>
    <row r="27" spans="2:5" x14ac:dyDescent="0.35">
      <c r="B27" t="s">
        <v>25</v>
      </c>
      <c r="C27">
        <v>1672.11</v>
      </c>
    </row>
    <row r="28" spans="2:5" x14ac:dyDescent="0.35">
      <c r="E28">
        <v>500</v>
      </c>
    </row>
    <row r="29" spans="2:5" x14ac:dyDescent="0.35">
      <c r="B29" t="s">
        <v>26</v>
      </c>
      <c r="C29">
        <v>288.88</v>
      </c>
    </row>
    <row r="30" spans="2:5" x14ac:dyDescent="0.35">
      <c r="B30" t="s">
        <v>13</v>
      </c>
      <c r="C30">
        <v>374.65</v>
      </c>
    </row>
    <row r="31" spans="2:5" x14ac:dyDescent="0.35">
      <c r="B31" t="s">
        <v>33</v>
      </c>
      <c r="C31">
        <v>73</v>
      </c>
    </row>
    <row r="32" spans="2:5" x14ac:dyDescent="0.35">
      <c r="B32" t="s">
        <v>28</v>
      </c>
      <c r="C32">
        <v>261.14999999999998</v>
      </c>
    </row>
    <row r="33" spans="2:5" x14ac:dyDescent="0.35">
      <c r="B33" t="s">
        <v>29</v>
      </c>
      <c r="C33">
        <v>215.85</v>
      </c>
      <c r="E33">
        <v>215.85</v>
      </c>
    </row>
    <row r="34" spans="2:5" x14ac:dyDescent="0.35">
      <c r="E34">
        <v>500</v>
      </c>
    </row>
    <row r="35" spans="2:5" x14ac:dyDescent="0.35">
      <c r="E35">
        <v>1000</v>
      </c>
    </row>
    <row r="36" spans="2:5" x14ac:dyDescent="0.35">
      <c r="B36" t="s">
        <v>30</v>
      </c>
      <c r="E36">
        <v>25784.15</v>
      </c>
    </row>
    <row r="37" spans="2:5" x14ac:dyDescent="0.35">
      <c r="E37">
        <v>500</v>
      </c>
    </row>
    <row r="38" spans="2:5" x14ac:dyDescent="0.35">
      <c r="E38">
        <v>500</v>
      </c>
    </row>
    <row r="39" spans="2:5" x14ac:dyDescent="0.35">
      <c r="B39" t="s">
        <v>27</v>
      </c>
      <c r="C39">
        <v>75</v>
      </c>
    </row>
    <row r="40" spans="2:5" x14ac:dyDescent="0.35">
      <c r="E40">
        <v>500</v>
      </c>
    </row>
    <row r="41" spans="2:5" x14ac:dyDescent="0.35">
      <c r="B41" t="s">
        <v>31</v>
      </c>
      <c r="C41">
        <v>210.59</v>
      </c>
    </row>
    <row r="42" spans="2:5" x14ac:dyDescent="0.35">
      <c r="B42" t="s">
        <v>28</v>
      </c>
      <c r="C42">
        <v>761.98</v>
      </c>
    </row>
    <row r="43" spans="2:5" x14ac:dyDescent="0.35">
      <c r="B43" t="s">
        <v>32</v>
      </c>
      <c r="E43">
        <v>27500</v>
      </c>
    </row>
    <row r="44" spans="2:5" x14ac:dyDescent="0.35">
      <c r="E44">
        <v>500</v>
      </c>
    </row>
    <row r="45" spans="2:5" x14ac:dyDescent="0.35">
      <c r="B45" t="s">
        <v>28</v>
      </c>
      <c r="C45">
        <v>243.96</v>
      </c>
    </row>
    <row r="46" spans="2:5" x14ac:dyDescent="0.35">
      <c r="B46" t="s">
        <v>34</v>
      </c>
      <c r="C46">
        <v>625</v>
      </c>
    </row>
    <row r="47" spans="2:5" x14ac:dyDescent="0.35">
      <c r="B47" t="s">
        <v>31</v>
      </c>
      <c r="C47">
        <v>122.53</v>
      </c>
    </row>
    <row r="48" spans="2:5" x14ac:dyDescent="0.35">
      <c r="B48" t="s">
        <v>35</v>
      </c>
      <c r="C48">
        <v>274.42</v>
      </c>
    </row>
    <row r="49" spans="2:5" x14ac:dyDescent="0.35">
      <c r="B49" t="s">
        <v>36</v>
      </c>
      <c r="C49">
        <v>43750</v>
      </c>
    </row>
    <row r="50" spans="2:5" x14ac:dyDescent="0.35">
      <c r="B50" t="s">
        <v>34</v>
      </c>
      <c r="C50">
        <v>625</v>
      </c>
    </row>
    <row r="51" spans="2:5" x14ac:dyDescent="0.35">
      <c r="B51" t="s">
        <v>34</v>
      </c>
      <c r="C51">
        <v>1722.28</v>
      </c>
    </row>
    <row r="52" spans="2:5" x14ac:dyDescent="0.35">
      <c r="B52" t="s">
        <v>37</v>
      </c>
      <c r="C52">
        <v>5275</v>
      </c>
    </row>
    <row r="53" spans="2:5" x14ac:dyDescent="0.35">
      <c r="B53" t="s">
        <v>27</v>
      </c>
      <c r="C53">
        <v>75</v>
      </c>
    </row>
    <row r="55" spans="2:5" x14ac:dyDescent="0.35">
      <c r="C55">
        <f>SUM(C3:C53)</f>
        <v>91902.1</v>
      </c>
      <c r="E55">
        <f>SUM(E4:E53)</f>
        <v>113500</v>
      </c>
    </row>
    <row r="57" spans="2:5" x14ac:dyDescent="0.35">
      <c r="B57" s="6" t="s">
        <v>6</v>
      </c>
      <c r="C57" s="7"/>
      <c r="D57" s="7"/>
      <c r="E57" s="7"/>
    </row>
    <row r="58" spans="2:5" x14ac:dyDescent="0.35">
      <c r="B58" s="8"/>
      <c r="C58" s="9"/>
      <c r="D58" s="7"/>
      <c r="E58" s="9"/>
    </row>
    <row r="59" spans="2:5" x14ac:dyDescent="0.35">
      <c r="B59" s="10" t="s">
        <v>7</v>
      </c>
      <c r="C59" s="7">
        <v>120033.42</v>
      </c>
      <c r="D59" s="11"/>
      <c r="E59" s="12"/>
    </row>
    <row r="60" spans="2:5" x14ac:dyDescent="0.35">
      <c r="B60" s="8" t="s">
        <v>11</v>
      </c>
      <c r="C60" s="7">
        <f>E55</f>
        <v>113500</v>
      </c>
      <c r="D60" s="7">
        <f>C59+C60</f>
        <v>233533.41999999998</v>
      </c>
      <c r="E60" s="7"/>
    </row>
    <row r="61" spans="2:5" x14ac:dyDescent="0.35">
      <c r="B61" s="8" t="s">
        <v>12</v>
      </c>
      <c r="C61" s="7">
        <f>-C55</f>
        <v>-91902.1</v>
      </c>
      <c r="D61" s="7"/>
      <c r="E61" s="7"/>
    </row>
    <row r="62" spans="2:5" x14ac:dyDescent="0.35">
      <c r="B62" s="10" t="s">
        <v>8</v>
      </c>
      <c r="C62" s="13">
        <f>D60+C61</f>
        <v>141631.31999999998</v>
      </c>
      <c r="D62" s="13"/>
      <c r="E62" s="13"/>
    </row>
    <row r="63" spans="2:5" x14ac:dyDescent="0.35">
      <c r="B63" s="8"/>
      <c r="C63" s="7"/>
      <c r="D63" s="7"/>
      <c r="E63" s="7"/>
    </row>
    <row r="64" spans="2:5" x14ac:dyDescent="0.35">
      <c r="B64" s="10" t="s">
        <v>9</v>
      </c>
      <c r="C64" s="7">
        <v>141631.32</v>
      </c>
      <c r="D64" s="7"/>
      <c r="E64" s="7"/>
    </row>
    <row r="65" spans="2:5" x14ac:dyDescent="0.35">
      <c r="B65" s="8" t="s">
        <v>10</v>
      </c>
      <c r="C65" s="14">
        <f>-C62+C64</f>
        <v>0</v>
      </c>
      <c r="D65" s="7"/>
      <c r="E65" s="7"/>
    </row>
    <row r="69" spans="2:5" x14ac:dyDescent="0.35">
      <c r="B69" s="6" t="s">
        <v>38</v>
      </c>
      <c r="C69" s="7"/>
      <c r="D69" s="7"/>
      <c r="E69" s="7"/>
    </row>
    <row r="70" spans="2:5" x14ac:dyDescent="0.35">
      <c r="B70" s="8"/>
      <c r="C70" s="7"/>
      <c r="D70" s="7"/>
      <c r="E70" s="7"/>
    </row>
    <row r="71" spans="2:5" x14ac:dyDescent="0.35">
      <c r="B71" s="8" t="s">
        <v>39</v>
      </c>
      <c r="C71" s="7"/>
      <c r="D71" s="7"/>
      <c r="E71" s="7">
        <f>E41</f>
        <v>0</v>
      </c>
    </row>
    <row r="72" spans="2:5" x14ac:dyDescent="0.35">
      <c r="B72" s="8"/>
      <c r="C72" s="7"/>
      <c r="D72" s="7"/>
      <c r="E72" s="7"/>
    </row>
    <row r="73" spans="2:5" x14ac:dyDescent="0.35">
      <c r="B73" s="8" t="s">
        <v>40</v>
      </c>
      <c r="C73" s="9">
        <v>438.85</v>
      </c>
      <c r="D73" s="7"/>
      <c r="E73" s="7"/>
    </row>
    <row r="74" spans="2:5" x14ac:dyDescent="0.35">
      <c r="B74" s="8" t="s">
        <v>41</v>
      </c>
      <c r="C74" s="7"/>
      <c r="D74" s="7"/>
      <c r="E74" s="7">
        <f>SUM(E53:E56)</f>
        <v>113500</v>
      </c>
    </row>
    <row r="75" spans="2:5" x14ac:dyDescent="0.35">
      <c r="B75" s="8" t="s">
        <v>42</v>
      </c>
      <c r="C75" s="7">
        <v>0</v>
      </c>
      <c r="D75" s="7"/>
      <c r="E75" s="7"/>
    </row>
    <row r="76" spans="2:5" x14ac:dyDescent="0.35">
      <c r="B76" s="8" t="s">
        <v>43</v>
      </c>
      <c r="C76" s="7">
        <v>755.27</v>
      </c>
      <c r="D76" s="7"/>
      <c r="E76" s="7"/>
    </row>
    <row r="77" spans="2:5" x14ac:dyDescent="0.35">
      <c r="B77" s="8" t="s">
        <v>44</v>
      </c>
      <c r="C77" s="7">
        <v>3395.7</v>
      </c>
      <c r="D77" s="7"/>
      <c r="E77" s="7"/>
    </row>
    <row r="78" spans="2:5" x14ac:dyDescent="0.35">
      <c r="B78" s="8" t="s">
        <v>45</v>
      </c>
      <c r="C78" s="7">
        <v>33050.28</v>
      </c>
      <c r="D78" s="7"/>
      <c r="E78" s="7"/>
    </row>
    <row r="79" spans="2:5" x14ac:dyDescent="0.35">
      <c r="B79" s="8" t="s">
        <v>46</v>
      </c>
      <c r="C79" s="7">
        <v>43750</v>
      </c>
      <c r="D79" s="7"/>
      <c r="E79" s="7"/>
    </row>
    <row r="80" spans="2:5" x14ac:dyDescent="0.35">
      <c r="B80" s="8" t="s">
        <v>47</v>
      </c>
      <c r="C80" s="7">
        <v>10512</v>
      </c>
      <c r="D80" s="7"/>
      <c r="E80" s="7"/>
    </row>
    <row r="81" spans="2:5" x14ac:dyDescent="0.35">
      <c r="B81" s="8"/>
      <c r="C81" s="7"/>
      <c r="D81" s="7"/>
      <c r="E81" s="7"/>
    </row>
    <row r="82" spans="2:5" x14ac:dyDescent="0.35">
      <c r="B82" s="8"/>
      <c r="C82" s="7"/>
      <c r="D82" s="7"/>
      <c r="E82" s="7"/>
    </row>
    <row r="83" spans="2:5" x14ac:dyDescent="0.35">
      <c r="B83" s="8"/>
      <c r="C83" s="7"/>
      <c r="D83" s="7"/>
      <c r="E83" s="7"/>
    </row>
    <row r="84" spans="2:5" ht="15" thickBot="1" x14ac:dyDescent="0.4">
      <c r="B84" s="8"/>
      <c r="C84" s="15">
        <f>SUM(C71:C83)</f>
        <v>91902.1</v>
      </c>
      <c r="D84" s="15"/>
      <c r="E84" s="15">
        <f>SUBTOTAL(9,E71:E81)</f>
        <v>113500</v>
      </c>
    </row>
    <row r="85" spans="2:5" ht="15" thickTop="1" x14ac:dyDescent="0.35"/>
    <row r="99" spans="2:7" x14ac:dyDescent="0.35">
      <c r="B99" s="8"/>
      <c r="C99" s="7"/>
      <c r="D99" s="7"/>
      <c r="E99" s="7"/>
      <c r="F99" s="7"/>
      <c r="G99" s="16"/>
    </row>
    <row r="100" spans="2:7" x14ac:dyDescent="0.35">
      <c r="B100" s="8"/>
      <c r="C100" s="17"/>
      <c r="D100" s="17" t="s">
        <v>48</v>
      </c>
      <c r="G100" s="17" t="s">
        <v>63</v>
      </c>
    </row>
    <row r="101" spans="2:7" x14ac:dyDescent="0.35">
      <c r="B101" s="18"/>
      <c r="C101" s="7"/>
      <c r="D101" s="9"/>
      <c r="G101" s="9"/>
    </row>
    <row r="102" spans="2:7" x14ac:dyDescent="0.35">
      <c r="B102" s="8" t="s">
        <v>49</v>
      </c>
      <c r="C102" s="7"/>
      <c r="D102" s="19">
        <v>114750</v>
      </c>
      <c r="G102" s="19">
        <v>114750</v>
      </c>
    </row>
    <row r="103" spans="2:7" x14ac:dyDescent="0.35">
      <c r="B103" s="8" t="s">
        <v>50</v>
      </c>
      <c r="C103" s="7"/>
      <c r="D103" s="19">
        <v>0</v>
      </c>
      <c r="G103" s="19">
        <v>0</v>
      </c>
    </row>
    <row r="104" spans="2:7" x14ac:dyDescent="0.35">
      <c r="B104" s="8" t="s">
        <v>39</v>
      </c>
      <c r="C104" s="7"/>
      <c r="D104" s="19">
        <v>0</v>
      </c>
      <c r="G104" s="19">
        <v>0</v>
      </c>
    </row>
    <row r="105" spans="2:7" x14ac:dyDescent="0.35">
      <c r="B105" s="6" t="s">
        <v>51</v>
      </c>
      <c r="C105" s="7"/>
      <c r="D105" s="20">
        <v>114750</v>
      </c>
      <c r="G105" s="20">
        <v>114750</v>
      </c>
    </row>
    <row r="106" spans="2:7" x14ac:dyDescent="0.35">
      <c r="B106" s="8"/>
      <c r="C106" s="7"/>
      <c r="D106" s="19"/>
      <c r="G106" s="19"/>
    </row>
    <row r="107" spans="2:7" x14ac:dyDescent="0.35">
      <c r="B107" s="8"/>
      <c r="C107" s="7"/>
      <c r="D107" s="19"/>
      <c r="G107" s="19"/>
    </row>
    <row r="108" spans="2:7" x14ac:dyDescent="0.35">
      <c r="B108" s="8" t="s">
        <v>45</v>
      </c>
      <c r="C108" s="7"/>
      <c r="D108" s="19">
        <v>40000</v>
      </c>
      <c r="G108" s="19">
        <v>50000</v>
      </c>
    </row>
    <row r="109" spans="2:7" x14ac:dyDescent="0.35">
      <c r="B109" s="8" t="s">
        <v>46</v>
      </c>
      <c r="C109" s="7"/>
      <c r="D109" s="19">
        <v>45000</v>
      </c>
      <c r="G109" s="19">
        <v>45000</v>
      </c>
    </row>
    <row r="110" spans="2:7" x14ac:dyDescent="0.35">
      <c r="B110" s="8" t="s">
        <v>52</v>
      </c>
      <c r="C110" s="7"/>
      <c r="D110" s="19">
        <v>0</v>
      </c>
      <c r="G110" s="19">
        <v>0</v>
      </c>
    </row>
    <row r="111" spans="2:7" x14ac:dyDescent="0.35">
      <c r="B111" s="8" t="s">
        <v>53</v>
      </c>
      <c r="C111" s="7"/>
      <c r="D111" s="19">
        <v>5500</v>
      </c>
      <c r="G111" s="19">
        <v>6000</v>
      </c>
    </row>
    <row r="112" spans="2:7" x14ac:dyDescent="0.35">
      <c r="B112" s="8" t="s">
        <v>44</v>
      </c>
      <c r="C112" s="7"/>
      <c r="D112" s="19">
        <v>4000</v>
      </c>
      <c r="G112" s="19">
        <v>4000</v>
      </c>
    </row>
    <row r="113" spans="2:7" x14ac:dyDescent="0.35">
      <c r="B113" s="6" t="s">
        <v>54</v>
      </c>
      <c r="C113" s="7"/>
      <c r="D113" s="20">
        <f>SUM(D108:D112)</f>
        <v>94500</v>
      </c>
      <c r="G113" s="20">
        <f>SUM(G108:G112)</f>
        <v>105000</v>
      </c>
    </row>
    <row r="114" spans="2:7" x14ac:dyDescent="0.35">
      <c r="B114" s="8"/>
      <c r="C114" s="7"/>
      <c r="D114" s="19"/>
      <c r="G114" s="19"/>
    </row>
    <row r="115" spans="2:7" x14ac:dyDescent="0.35">
      <c r="B115" s="8"/>
      <c r="C115" s="7"/>
      <c r="D115" s="19"/>
      <c r="G115" s="19"/>
    </row>
    <row r="116" spans="2:7" x14ac:dyDescent="0.35">
      <c r="B116" s="8" t="s">
        <v>55</v>
      </c>
      <c r="C116" s="7"/>
      <c r="D116" s="19">
        <v>6500</v>
      </c>
      <c r="G116" s="19">
        <v>6500</v>
      </c>
    </row>
    <row r="117" spans="2:7" x14ac:dyDescent="0.35">
      <c r="B117" s="8" t="s">
        <v>40</v>
      </c>
      <c r="C117" s="7"/>
      <c r="D117" s="19">
        <v>500</v>
      </c>
      <c r="G117" s="19">
        <v>500</v>
      </c>
    </row>
    <row r="118" spans="2:7" x14ac:dyDescent="0.35">
      <c r="B118" s="8" t="s">
        <v>56</v>
      </c>
      <c r="C118" s="7"/>
      <c r="D118" s="19"/>
      <c r="G118" s="19"/>
    </row>
    <row r="119" spans="2:7" x14ac:dyDescent="0.35">
      <c r="B119" s="6" t="s">
        <v>57</v>
      </c>
      <c r="C119" s="7"/>
      <c r="D119" s="20">
        <f>SUM(D116:D118)</f>
        <v>7000</v>
      </c>
      <c r="G119" s="20">
        <f>SUM(G116:G118)</f>
        <v>7000</v>
      </c>
    </row>
    <row r="120" spans="2:7" x14ac:dyDescent="0.35">
      <c r="B120" s="8"/>
      <c r="C120" s="7"/>
      <c r="D120" s="19"/>
      <c r="G120" s="19"/>
    </row>
    <row r="121" spans="2:7" x14ac:dyDescent="0.35">
      <c r="B121" s="8"/>
      <c r="C121" s="7"/>
      <c r="D121" s="19"/>
      <c r="G121" s="19"/>
    </row>
    <row r="122" spans="2:7" x14ac:dyDescent="0.35">
      <c r="B122" s="8" t="s">
        <v>58</v>
      </c>
      <c r="C122" s="7"/>
      <c r="D122" s="19">
        <v>1100</v>
      </c>
      <c r="G122" s="19">
        <v>1100</v>
      </c>
    </row>
    <row r="123" spans="2:7" x14ac:dyDescent="0.35">
      <c r="B123" s="6" t="s">
        <v>59</v>
      </c>
      <c r="C123" s="7"/>
      <c r="D123" s="20">
        <f>SUM(D122)</f>
        <v>1100</v>
      </c>
      <c r="G123" s="20">
        <f>SUM(G122)</f>
        <v>1100</v>
      </c>
    </row>
    <row r="124" spans="2:7" x14ac:dyDescent="0.35">
      <c r="B124" s="8"/>
      <c r="C124" s="7"/>
      <c r="D124" s="19"/>
      <c r="G124" s="19"/>
    </row>
    <row r="125" spans="2:7" x14ac:dyDescent="0.35">
      <c r="B125" s="6" t="s">
        <v>60</v>
      </c>
      <c r="C125" s="7"/>
      <c r="D125" s="21">
        <f>D123+D119+D113</f>
        <v>102600</v>
      </c>
      <c r="G125" s="21">
        <f>G123+G119+G113</f>
        <v>113100</v>
      </c>
    </row>
    <row r="126" spans="2:7" x14ac:dyDescent="0.35">
      <c r="B126" s="8"/>
      <c r="C126" s="7"/>
      <c r="D126" s="19"/>
      <c r="G126" s="19"/>
    </row>
    <row r="127" spans="2:7" x14ac:dyDescent="0.35">
      <c r="B127" s="6" t="s">
        <v>61</v>
      </c>
      <c r="C127" s="7"/>
      <c r="D127" s="22">
        <f>D105-D125</f>
        <v>12150</v>
      </c>
      <c r="G127" s="22">
        <f>G105-G125</f>
        <v>1650</v>
      </c>
    </row>
    <row r="128" spans="2:7" x14ac:dyDescent="0.35">
      <c r="B128" s="6"/>
      <c r="C128" s="7"/>
      <c r="D128" s="23"/>
      <c r="G128" s="23"/>
    </row>
    <row r="129" spans="2:7" ht="26" x14ac:dyDescent="0.35">
      <c r="B129" s="6" t="s">
        <v>62</v>
      </c>
      <c r="C129" s="7"/>
      <c r="D129" s="23">
        <f>D127</f>
        <v>12150</v>
      </c>
      <c r="G129" s="23">
        <f>G127</f>
        <v>1650</v>
      </c>
    </row>
    <row r="130" spans="2:7" x14ac:dyDescent="0.35">
      <c r="B130" s="6"/>
      <c r="C130" s="7"/>
      <c r="D130" s="23"/>
    </row>
    <row r="131" spans="2:7" x14ac:dyDescent="0.35">
      <c r="B131" s="6"/>
      <c r="C131" s="7"/>
      <c r="D131" s="23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heeb</dc:creator>
  <cp:lastModifiedBy>heeb</cp:lastModifiedBy>
  <cp:lastPrinted>2020-03-10T15:14:02Z</cp:lastPrinted>
  <dcterms:created xsi:type="dcterms:W3CDTF">2020-03-04T12:33:02Z</dcterms:created>
  <dcterms:modified xsi:type="dcterms:W3CDTF">2020-03-10T15:14:20Z</dcterms:modified>
</cp:coreProperties>
</file>